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ten/Library/CloudStorage/GoogleDrive-karro.sten@gmail.com/My Drive/B.24.035E Ruila paisu asendamine tehiskärestikuga ja likvideeritava Ruila paisjärve paisutussala korrastamine /01 Tellija/02 Aktid/02_RMK/"/>
    </mc:Choice>
  </mc:AlternateContent>
  <xr:revisionPtr revIDLastSave="0" documentId="13_ncr:1_{5A1E8DA7-63B4-4A49-82F8-6C81F1F9F664}" xr6:coauthVersionLast="47" xr6:coauthVersionMax="47" xr10:uidLastSave="{00000000-0000-0000-0000-000000000000}"/>
  <bookViews>
    <workbookView xWindow="2740" yWindow="500" windowWidth="36980" windowHeight="27840" xr2:uid="{00000000-000D-0000-FFFF-FFFF00000000}"/>
  </bookViews>
  <sheets>
    <sheet name="AKT_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9" l="1"/>
  <c r="D18" i="9" l="1"/>
  <c r="H16" i="9" l="1"/>
  <c r="J16" i="9" s="1"/>
  <c r="I16" i="9"/>
  <c r="J18" i="9" l="1"/>
  <c r="H18" i="9"/>
  <c r="H20" i="9" s="1"/>
  <c r="L16" i="9"/>
  <c r="K16" i="9"/>
  <c r="D20" i="9"/>
  <c r="L18" i="9" l="1"/>
  <c r="J20" i="9"/>
  <c r="H19" i="9"/>
  <c r="D19" i="9"/>
  <c r="L20" i="9" l="1"/>
  <c r="J19" i="9"/>
  <c r="L19" i="9" l="1"/>
</calcChain>
</file>

<file path=xl/sharedStrings.xml><?xml version="1.0" encoding="utf-8"?>
<sst xmlns="http://schemas.openxmlformats.org/spreadsheetml/2006/main" count="57" uniqueCount="45">
  <si>
    <t>E-post:</t>
  </si>
  <si>
    <t>Objekt:</t>
  </si>
  <si>
    <t>Tööde loetelu</t>
  </si>
  <si>
    <t>Lepinguline</t>
  </si>
  <si>
    <t>Eelnevalt akteeritud</t>
  </si>
  <si>
    <t>Käesolev akt</t>
  </si>
  <si>
    <t>Kokku koos käesoleva aktiga</t>
  </si>
  <si>
    <t>Jääk</t>
  </si>
  <si>
    <t>maksumus</t>
  </si>
  <si>
    <t>Tellija:</t>
  </si>
  <si>
    <t>Töövõtja:</t>
  </si>
  <si>
    <t>TELLIJA</t>
  </si>
  <si>
    <t xml:space="preserve">Periood: </t>
  </si>
  <si>
    <t>Reg. kood:</t>
  </si>
  <si>
    <t>Telefon:</t>
  </si>
  <si>
    <t>TÖÖVÕTJA</t>
  </si>
  <si>
    <t>Jrk. nr</t>
  </si>
  <si>
    <t>tööde üleandmise-vastuvõtmise kohta</t>
  </si>
  <si>
    <t>Sten Karro</t>
  </si>
  <si>
    <t xml:space="preserve"> </t>
  </si>
  <si>
    <t>Hanke nr:</t>
  </si>
  <si>
    <t>info@bauest.ee</t>
  </si>
  <si>
    <t>KOKKU:</t>
  </si>
  <si>
    <t>KÕIK KOKKU:</t>
  </si>
  <si>
    <t>(kuupäev allkirjas)</t>
  </si>
  <si>
    <t>1.0</t>
  </si>
  <si>
    <t>BauEst OÜ</t>
  </si>
  <si>
    <t>Tuleviku tee 10, Peetri alevik, Rae vald, Harjumaa</t>
  </si>
  <si>
    <t>11220064</t>
  </si>
  <si>
    <t>+372 6620365</t>
  </si>
  <si>
    <t>(nimi / allkirjastatud digitaalselt)</t>
  </si>
  <si>
    <t>TEOSTATUD TÖÖDE AKT LEPINGULE NR. NJ-VRA-1/2607</t>
  </si>
  <si>
    <t>%</t>
  </si>
  <si>
    <t>maht %-pides</t>
  </si>
  <si>
    <t>KM 22%:</t>
  </si>
  <si>
    <t>Riigimetsa Majandamise Keskus</t>
  </si>
  <si>
    <t>Mõisa/3, Sagadi küla, Haljala vald, 45403 Lääne-Viru maakond</t>
  </si>
  <si>
    <t>+372 676 7500</t>
  </si>
  <si>
    <t>rmk@rmk.ee</t>
  </si>
  <si>
    <t>Leping nr 3-6.11/2024/63</t>
  </si>
  <si>
    <t>Ruila paisu asendamine
tehiskärestikuga ja likvideeritava Ruila paisjärve paisutusala korrastamine</t>
  </si>
  <si>
    <t>Jan Ruukel</t>
  </si>
  <si>
    <t>oktoober / 2024 .a.</t>
  </si>
  <si>
    <t>TEOSTATUD LISATÖÖDE AKT NR.1</t>
  </si>
  <si>
    <t xml:space="preserve">Täiendav kalda kindlustamine (kasvupinnase kihiga ja erosioonitõkkemati paigaldamine koos muruseemne külviga) mahuga 192,0m2 ning paigaldusmaksumusega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</si>
</sst>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186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/>
    <xf numFmtId="0" fontId="1" fillId="0" borderId="0"/>
  </cellStyleXfs>
  <cellXfs count="75">
    <xf numFmtId="0" fontId="0" fillId="0" borderId="0" xfId="0"/>
    <xf numFmtId="0" fontId="7" fillId="0" borderId="0" xfId="1" applyFont="1"/>
    <xf numFmtId="0" fontId="8" fillId="0" borderId="0" xfId="0" applyFont="1"/>
    <xf numFmtId="43" fontId="8" fillId="0" borderId="0" xfId="4" applyFont="1" applyAlignment="1">
      <alignment horizontal="center"/>
    </xf>
    <xf numFmtId="43" fontId="9" fillId="0" borderId="0" xfId="4" applyFont="1" applyAlignment="1">
      <alignment horizontal="center" vertical="center"/>
    </xf>
    <xf numFmtId="43" fontId="8" fillId="0" borderId="0" xfId="4" applyFont="1" applyAlignment="1">
      <alignment vertical="center"/>
    </xf>
    <xf numFmtId="0" fontId="10" fillId="0" borderId="0" xfId="1" applyFont="1"/>
    <xf numFmtId="0" fontId="10" fillId="0" borderId="0" xfId="1" applyFont="1" applyAlignment="1">
      <alignment horizontal="left"/>
    </xf>
    <xf numFmtId="49" fontId="10" fillId="0" borderId="0" xfId="1" applyNumberFormat="1" applyFont="1"/>
    <xf numFmtId="0" fontId="11" fillId="0" borderId="0" xfId="2" applyFont="1"/>
    <xf numFmtId="0" fontId="7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8" fillId="0" borderId="0" xfId="0" applyFont="1" applyAlignment="1">
      <alignment vertical="center"/>
    </xf>
    <xf numFmtId="43" fontId="8" fillId="0" borderId="0" xfId="4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43" fontId="10" fillId="0" borderId="0" xfId="4" applyFont="1" applyFill="1" applyBorder="1" applyAlignment="1">
      <alignment horizontal="center" vertical="center" wrapText="1"/>
    </xf>
    <xf numFmtId="0" fontId="12" fillId="0" borderId="0" xfId="0" applyFont="1"/>
    <xf numFmtId="43" fontId="12" fillId="0" borderId="0" xfId="4" applyFont="1" applyBorder="1" applyAlignment="1">
      <alignment horizontal="center" vertical="center"/>
    </xf>
    <xf numFmtId="0" fontId="2" fillId="0" borderId="0" xfId="2"/>
    <xf numFmtId="43" fontId="15" fillId="0" borderId="1" xfId="4" applyFont="1" applyBorder="1" applyAlignment="1">
      <alignment horizontal="center" vertical="center"/>
    </xf>
    <xf numFmtId="43" fontId="13" fillId="2" borderId="6" xfId="4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43" fontId="15" fillId="0" borderId="1" xfId="4" applyFont="1" applyBorder="1" applyAlignment="1">
      <alignment horizontal="center"/>
    </xf>
    <xf numFmtId="43" fontId="13" fillId="2" borderId="8" xfId="4" applyFont="1" applyFill="1" applyBorder="1" applyAlignment="1">
      <alignment horizontal="center" vertical="center"/>
    </xf>
    <xf numFmtId="43" fontId="13" fillId="2" borderId="9" xfId="4" applyFont="1" applyFill="1" applyBorder="1" applyAlignment="1">
      <alignment horizontal="center" vertical="center"/>
    </xf>
    <xf numFmtId="43" fontId="15" fillId="0" borderId="3" xfId="4" applyFont="1" applyBorder="1" applyAlignment="1">
      <alignment horizontal="center" vertical="center"/>
    </xf>
    <xf numFmtId="43" fontId="15" fillId="0" borderId="3" xfId="4" applyFont="1" applyFill="1" applyBorder="1" applyAlignment="1">
      <alignment horizontal="center" vertical="center"/>
    </xf>
    <xf numFmtId="43" fontId="15" fillId="0" borderId="1" xfId="4" applyFont="1" applyFill="1" applyBorder="1" applyAlignment="1">
      <alignment horizontal="center" vertical="center"/>
    </xf>
    <xf numFmtId="43" fontId="13" fillId="2" borderId="10" xfId="4" applyFont="1" applyFill="1" applyBorder="1" applyAlignment="1">
      <alignment horizontal="center" vertical="center"/>
    </xf>
    <xf numFmtId="43" fontId="14" fillId="0" borderId="0" xfId="4" applyFont="1" applyFill="1" applyBorder="1" applyAlignment="1">
      <alignment horizontal="center" vertical="center" wrapText="1"/>
    </xf>
    <xf numFmtId="43" fontId="14" fillId="0" borderId="0" xfId="4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right"/>
    </xf>
    <xf numFmtId="43" fontId="13" fillId="2" borderId="7" xfId="4" applyFont="1" applyFill="1" applyBorder="1" applyAlignment="1">
      <alignment vertical="center"/>
    </xf>
    <xf numFmtId="43" fontId="15" fillId="0" borderId="1" xfId="4" applyFont="1" applyBorder="1" applyAlignment="1">
      <alignment vertical="center"/>
    </xf>
    <xf numFmtId="43" fontId="15" fillId="0" borderId="1" xfId="4" applyFont="1" applyBorder="1"/>
    <xf numFmtId="43" fontId="13" fillId="2" borderId="9" xfId="4" applyFont="1" applyFill="1" applyBorder="1" applyAlignment="1">
      <alignment vertical="center"/>
    </xf>
    <xf numFmtId="43" fontId="15" fillId="0" borderId="3" xfId="4" applyFont="1" applyBorder="1" applyAlignment="1">
      <alignment vertical="center"/>
    </xf>
    <xf numFmtId="43" fontId="13" fillId="2" borderId="11" xfId="4" applyFont="1" applyFill="1" applyBorder="1" applyAlignment="1">
      <alignment vertical="center"/>
    </xf>
    <xf numFmtId="0" fontId="15" fillId="0" borderId="0" xfId="0" applyFont="1"/>
    <xf numFmtId="43" fontId="15" fillId="0" borderId="0" xfId="4" applyFont="1" applyAlignment="1">
      <alignment horizontal="center"/>
    </xf>
    <xf numFmtId="43" fontId="13" fillId="0" borderId="0" xfId="4" applyFont="1" applyAlignment="1">
      <alignment horizontal="center" vertical="center"/>
    </xf>
    <xf numFmtId="43" fontId="15" fillId="0" borderId="0" xfId="4" applyFont="1" applyAlignment="1">
      <alignment vertical="center"/>
    </xf>
    <xf numFmtId="43" fontId="13" fillId="0" borderId="0" xfId="4" applyFont="1" applyAlignment="1">
      <alignment horizontal="right" vertical="center"/>
    </xf>
    <xf numFmtId="43" fontId="13" fillId="0" borderId="0" xfId="4" applyFont="1" applyBorder="1" applyAlignment="1">
      <alignment vertical="center"/>
    </xf>
    <xf numFmtId="43" fontId="15" fillId="0" borderId="0" xfId="4" applyFont="1" applyBorder="1" applyAlignment="1">
      <alignment vertical="center"/>
    </xf>
    <xf numFmtId="0" fontId="17" fillId="0" borderId="0" xfId="0" applyFont="1"/>
    <xf numFmtId="43" fontId="17" fillId="0" borderId="0" xfId="4" applyFont="1" applyAlignment="1">
      <alignment horizontal="center"/>
    </xf>
    <xf numFmtId="43" fontId="17" fillId="0" borderId="0" xfId="4" applyFont="1" applyBorder="1" applyAlignment="1">
      <alignment horizontal="center"/>
    </xf>
    <xf numFmtId="43" fontId="17" fillId="0" borderId="0" xfId="4" applyFont="1" applyBorder="1" applyAlignment="1">
      <alignment horizontal="center" vertical="center"/>
    </xf>
    <xf numFmtId="43" fontId="13" fillId="2" borderId="11" xfId="4" applyFont="1" applyFill="1" applyBorder="1" applyAlignment="1">
      <alignment horizontal="center" vertical="center"/>
    </xf>
    <xf numFmtId="43" fontId="17" fillId="0" borderId="0" xfId="4" applyFont="1" applyAlignment="1">
      <alignment horizontal="center" vertical="center"/>
    </xf>
    <xf numFmtId="2" fontId="15" fillId="0" borderId="1" xfId="4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164" fontId="15" fillId="0" borderId="1" xfId="4" applyNumberFormat="1" applyFont="1" applyBorder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3" fontId="15" fillId="0" borderId="2" xfId="4" applyFont="1" applyBorder="1" applyAlignment="1">
      <alignment horizontal="center" vertical="center"/>
    </xf>
    <xf numFmtId="43" fontId="15" fillId="0" borderId="3" xfId="4" applyFont="1" applyBorder="1" applyAlignment="1">
      <alignment horizontal="center" vertical="center"/>
    </xf>
    <xf numFmtId="43" fontId="15" fillId="0" borderId="12" xfId="4" applyFont="1" applyBorder="1" applyAlignment="1">
      <alignment horizontal="center" vertical="center" wrapText="1"/>
    </xf>
    <xf numFmtId="43" fontId="15" fillId="0" borderId="3" xfId="4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3" fontId="15" fillId="0" borderId="13" xfId="4" applyFont="1" applyBorder="1" applyAlignment="1">
      <alignment horizontal="center" vertical="center"/>
    </xf>
    <xf numFmtId="43" fontId="13" fillId="2" borderId="14" xfId="4" applyFont="1" applyFill="1" applyBorder="1" applyAlignment="1">
      <alignment horizontal="center" vertical="center"/>
    </xf>
    <xf numFmtId="43" fontId="13" fillId="2" borderId="15" xfId="4" applyFont="1" applyFill="1" applyBorder="1" applyAlignment="1">
      <alignment horizontal="center" vertical="center"/>
    </xf>
    <xf numFmtId="43" fontId="13" fillId="0" borderId="5" xfId="4" applyFont="1" applyBorder="1" applyAlignment="1">
      <alignment horizontal="center" vertical="center"/>
    </xf>
    <xf numFmtId="43" fontId="17" fillId="0" borderId="4" xfId="4" applyFont="1" applyBorder="1" applyAlignment="1">
      <alignment horizontal="center" vertical="center"/>
    </xf>
    <xf numFmtId="43" fontId="17" fillId="0" borderId="0" xfId="4" applyFont="1" applyAlignment="1">
      <alignment horizontal="center" vertical="center"/>
    </xf>
  </cellXfs>
  <cellStyles count="7">
    <cellStyle name="Comma" xfId="4" builtinId="3"/>
    <cellStyle name="Excel Built-in Normal" xfId="3" xr:uid="{00000000-0005-0000-0000-000000000000}"/>
    <cellStyle name="Hyperlink" xfId="2" builtinId="8"/>
    <cellStyle name="Normaallaad 3" xfId="5" xr:uid="{D3307B54-7646-4788-ADD1-B74D7F6385B1}"/>
    <cellStyle name="Normal" xfId="0" builtinId="0"/>
    <cellStyle name="Normal 13" xfId="6" xr:uid="{C4EA3995-A07B-4EE6-80B6-936ACD31E1B1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mk@rmk.ee" TargetMode="External"/><Relationship Id="rId1" Type="http://schemas.openxmlformats.org/officeDocument/2006/relationships/hyperlink" Target="mailto:info@bauest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7D4A9-4F19-48E5-8567-468D77718531}">
  <sheetPr codeName="Sheet1">
    <pageSetUpPr fitToPage="1"/>
  </sheetPr>
  <dimension ref="A1:N27"/>
  <sheetViews>
    <sheetView tabSelected="1" showWhiteSpace="0" zoomScale="170" zoomScaleNormal="170" workbookViewId="0">
      <selection activeCell="C17" sqref="C17"/>
    </sheetView>
  </sheetViews>
  <sheetFormatPr baseColWidth="10" defaultColWidth="12.5" defaultRowHeight="15" x14ac:dyDescent="0.2"/>
  <cols>
    <col min="1" max="1" width="9" style="2" customWidth="1"/>
    <col min="2" max="2" width="59.1640625" style="2" customWidth="1"/>
    <col min="3" max="3" width="13.83203125" style="2" customWidth="1"/>
    <col min="4" max="4" width="14.83203125" style="2" bestFit="1" customWidth="1"/>
    <col min="5" max="6" width="13.33203125" style="2" customWidth="1"/>
    <col min="7" max="7" width="8.83203125" style="3" customWidth="1"/>
    <col min="8" max="8" width="13.33203125" style="3" customWidth="1"/>
    <col min="9" max="9" width="12.5" style="4"/>
    <col min="10" max="10" width="14" style="5" customWidth="1"/>
    <col min="11" max="11" width="10.5" style="5" customWidth="1"/>
    <col min="12" max="12" width="14.83203125" style="5" bestFit="1" customWidth="1"/>
    <col min="13" max="13" width="13.5" style="5" customWidth="1"/>
    <col min="14" max="14" width="13.5" style="2" bestFit="1" customWidth="1"/>
    <col min="15" max="16384" width="12.5" style="2"/>
  </cols>
  <sheetData>
    <row r="1" spans="1:14" x14ac:dyDescent="0.2">
      <c r="A1" s="1" t="s">
        <v>31</v>
      </c>
    </row>
    <row r="3" spans="1:14" x14ac:dyDescent="0.2">
      <c r="A3" s="6" t="s">
        <v>11</v>
      </c>
      <c r="C3" s="6" t="s">
        <v>15</v>
      </c>
    </row>
    <row r="4" spans="1:14" x14ac:dyDescent="0.2">
      <c r="A4" s="1" t="s">
        <v>35</v>
      </c>
      <c r="C4" s="1" t="s">
        <v>26</v>
      </c>
      <c r="D4" s="6"/>
      <c r="E4" s="6"/>
    </row>
    <row r="5" spans="1:14" x14ac:dyDescent="0.2">
      <c r="A5" s="6" t="s">
        <v>36</v>
      </c>
      <c r="B5" s="6"/>
      <c r="C5" s="2" t="s">
        <v>27</v>
      </c>
      <c r="D5" s="7"/>
      <c r="E5" s="6"/>
    </row>
    <row r="6" spans="1:14" x14ac:dyDescent="0.2">
      <c r="A6" s="6" t="s">
        <v>13</v>
      </c>
      <c r="B6" s="7">
        <v>70004459</v>
      </c>
      <c r="C6" s="6" t="s">
        <v>13</v>
      </c>
      <c r="D6" s="8" t="s">
        <v>28</v>
      </c>
      <c r="E6" s="6"/>
    </row>
    <row r="7" spans="1:14" x14ac:dyDescent="0.2">
      <c r="A7" s="6" t="s">
        <v>14</v>
      </c>
      <c r="B7" s="8" t="s">
        <v>37</v>
      </c>
      <c r="C7" s="6" t="s">
        <v>14</v>
      </c>
      <c r="D7" s="8" t="s">
        <v>29</v>
      </c>
      <c r="E7" s="6"/>
    </row>
    <row r="8" spans="1:14" x14ac:dyDescent="0.2">
      <c r="A8" s="6" t="s">
        <v>0</v>
      </c>
      <c r="B8" s="21" t="s">
        <v>38</v>
      </c>
      <c r="C8" s="6" t="s">
        <v>0</v>
      </c>
      <c r="D8" s="9" t="s">
        <v>21</v>
      </c>
    </row>
    <row r="9" spans="1:14" x14ac:dyDescent="0.2">
      <c r="A9" s="6" t="s">
        <v>20</v>
      </c>
      <c r="B9" s="10" t="s">
        <v>39</v>
      </c>
    </row>
    <row r="10" spans="1:14" s="13" customFormat="1" ht="32" x14ac:dyDescent="0.2">
      <c r="A10" s="11" t="s">
        <v>1</v>
      </c>
      <c r="B10" s="12" t="s">
        <v>40</v>
      </c>
      <c r="F10" s="13" t="s">
        <v>19</v>
      </c>
      <c r="G10" s="14"/>
      <c r="H10" s="14"/>
      <c r="I10" s="4"/>
      <c r="J10" s="5"/>
      <c r="K10" s="5"/>
      <c r="L10" s="5"/>
      <c r="M10" s="5"/>
    </row>
    <row r="11" spans="1:14" x14ac:dyDescent="0.2">
      <c r="A11" s="6" t="s">
        <v>12</v>
      </c>
      <c r="B11" s="1" t="s">
        <v>42</v>
      </c>
    </row>
    <row r="12" spans="1:14" x14ac:dyDescent="0.2">
      <c r="A12" s="59" t="s">
        <v>43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4" ht="16" thickBot="1" x14ac:dyDescent="0.25">
      <c r="A13" s="60" t="s">
        <v>17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4" s="13" customFormat="1" ht="15" customHeight="1" x14ac:dyDescent="0.2">
      <c r="A14" s="61" t="s">
        <v>16</v>
      </c>
      <c r="B14" s="62" t="s">
        <v>2</v>
      </c>
      <c r="C14" s="67" t="s">
        <v>3</v>
      </c>
      <c r="D14" s="68"/>
      <c r="E14" s="63" t="s">
        <v>4</v>
      </c>
      <c r="F14" s="69"/>
      <c r="G14" s="70" t="s">
        <v>5</v>
      </c>
      <c r="H14" s="71"/>
      <c r="I14" s="65" t="s">
        <v>6</v>
      </c>
      <c r="J14" s="66"/>
      <c r="K14" s="63" t="s">
        <v>7</v>
      </c>
      <c r="L14" s="64"/>
    </row>
    <row r="15" spans="1:14" s="15" customFormat="1" x14ac:dyDescent="0.2">
      <c r="A15" s="61"/>
      <c r="B15" s="62"/>
      <c r="C15" s="24" t="s">
        <v>33</v>
      </c>
      <c r="D15" s="24" t="s">
        <v>8</v>
      </c>
      <c r="E15" s="25" t="s">
        <v>32</v>
      </c>
      <c r="F15" s="25" t="s">
        <v>8</v>
      </c>
      <c r="G15" s="26" t="s">
        <v>32</v>
      </c>
      <c r="H15" s="27" t="s">
        <v>8</v>
      </c>
      <c r="I15" s="28" t="s">
        <v>32</v>
      </c>
      <c r="J15" s="22" t="s">
        <v>8</v>
      </c>
      <c r="K15" s="22" t="s">
        <v>32</v>
      </c>
      <c r="L15" s="22" t="s">
        <v>8</v>
      </c>
    </row>
    <row r="16" spans="1:14" s="15" customFormat="1" ht="47" thickBot="1" x14ac:dyDescent="0.25">
      <c r="A16" s="56" t="s">
        <v>25</v>
      </c>
      <c r="B16" s="57" t="s">
        <v>44</v>
      </c>
      <c r="C16" s="30">
        <v>100</v>
      </c>
      <c r="D16" s="30">
        <f>192*10.11111</f>
        <v>1941.33312</v>
      </c>
      <c r="E16" s="55">
        <v>0</v>
      </c>
      <c r="F16" s="55">
        <v>0</v>
      </c>
      <c r="G16" s="31">
        <v>100</v>
      </c>
      <c r="H16" s="53">
        <f t="shared" ref="H16" si="0">G16*D16/100</f>
        <v>1941.33312</v>
      </c>
      <c r="I16" s="29">
        <f t="shared" ref="I16" si="1">E16+G16</f>
        <v>100</v>
      </c>
      <c r="J16" s="30">
        <f t="shared" ref="J16" si="2">F16+H16</f>
        <v>1941.33312</v>
      </c>
      <c r="K16" s="30">
        <f t="shared" ref="K16" si="3">C16-I16</f>
        <v>0</v>
      </c>
      <c r="L16" s="30">
        <f t="shared" ref="L16" si="4">D16-J16</f>
        <v>0</v>
      </c>
    </row>
    <row r="17" spans="1:14" ht="16" thickBot="1" x14ac:dyDescent="0.25">
      <c r="A17" s="16"/>
      <c r="B17" s="17"/>
      <c r="C17" s="15"/>
      <c r="D17" s="18"/>
      <c r="E17" s="32"/>
      <c r="F17" s="33"/>
      <c r="G17" s="32"/>
      <c r="H17" s="32"/>
      <c r="I17" s="32"/>
      <c r="J17" s="32"/>
      <c r="K17" s="32"/>
      <c r="L17" s="32"/>
      <c r="M17" s="32"/>
      <c r="N17" s="34"/>
    </row>
    <row r="18" spans="1:14" x14ac:dyDescent="0.2">
      <c r="C18" s="35" t="s">
        <v>22</v>
      </c>
      <c r="D18" s="58">
        <f>SUM(D16:D16)</f>
        <v>1941.33312</v>
      </c>
      <c r="E18" s="55"/>
      <c r="F18" s="55">
        <v>0</v>
      </c>
      <c r="G18" s="23"/>
      <c r="H18" s="36">
        <f>SUM(H16:H16)</f>
        <v>1941.33312</v>
      </c>
      <c r="I18" s="37"/>
      <c r="J18" s="37">
        <f>SUM(J16:J16)</f>
        <v>1941.33312</v>
      </c>
      <c r="K18" s="37"/>
      <c r="L18" s="37">
        <f>SUM(L16:L16)</f>
        <v>0</v>
      </c>
    </row>
    <row r="19" spans="1:14" x14ac:dyDescent="0.2">
      <c r="C19" s="35" t="s">
        <v>34</v>
      </c>
      <c r="D19" s="38">
        <f>D20-D18</f>
        <v>427.0932863999999</v>
      </c>
      <c r="E19" s="55"/>
      <c r="F19" s="55">
        <v>0</v>
      </c>
      <c r="G19" s="26"/>
      <c r="H19" s="39">
        <f>H20-H18</f>
        <v>427.0932863999999</v>
      </c>
      <c r="I19" s="40"/>
      <c r="J19" s="37">
        <f>J20-J18</f>
        <v>427.0932863999999</v>
      </c>
      <c r="K19" s="37"/>
      <c r="L19" s="37">
        <f>L20-L18</f>
        <v>0</v>
      </c>
    </row>
    <row r="20" spans="1:14" ht="16" thickBot="1" x14ac:dyDescent="0.25">
      <c r="C20" s="35" t="s">
        <v>23</v>
      </c>
      <c r="D20" s="38">
        <f>D18*1.22</f>
        <v>2368.4264063999999</v>
      </c>
      <c r="E20" s="55"/>
      <c r="F20" s="55">
        <v>0</v>
      </c>
      <c r="G20" s="31"/>
      <c r="H20" s="41">
        <f>H18*1.22</f>
        <v>2368.4264063999999</v>
      </c>
      <c r="I20" s="40"/>
      <c r="J20" s="37">
        <f>J18*1.22</f>
        <v>2368.4264063999999</v>
      </c>
      <c r="K20" s="37"/>
      <c r="L20" s="37">
        <f>L18*1.22</f>
        <v>0</v>
      </c>
    </row>
    <row r="21" spans="1:14" x14ac:dyDescent="0.2">
      <c r="E21" s="42"/>
      <c r="F21" s="42"/>
      <c r="G21" s="43"/>
      <c r="H21" s="43"/>
      <c r="I21" s="44"/>
      <c r="J21" s="45"/>
      <c r="K21" s="45"/>
      <c r="L21" s="45"/>
      <c r="M21" s="45"/>
      <c r="N21" s="42"/>
    </row>
    <row r="22" spans="1:14" x14ac:dyDescent="0.2">
      <c r="E22" s="42"/>
      <c r="F22" s="42"/>
      <c r="G22" s="42"/>
      <c r="H22" s="42"/>
      <c r="I22" s="42"/>
      <c r="J22" s="42"/>
      <c r="K22" s="42"/>
      <c r="L22" s="42"/>
      <c r="M22" s="45"/>
      <c r="N22" s="42"/>
    </row>
    <row r="23" spans="1:14" x14ac:dyDescent="0.2">
      <c r="D23" s="46" t="s">
        <v>9</v>
      </c>
      <c r="E23" s="72" t="s">
        <v>41</v>
      </c>
      <c r="F23" s="72"/>
      <c r="G23" s="72"/>
      <c r="H23" s="42"/>
      <c r="I23" s="46" t="s">
        <v>10</v>
      </c>
      <c r="J23" s="72" t="s">
        <v>18</v>
      </c>
      <c r="K23" s="72"/>
      <c r="L23" s="72"/>
      <c r="M23" s="2"/>
    </row>
    <row r="24" spans="1:14" x14ac:dyDescent="0.2">
      <c r="A24" s="19"/>
      <c r="B24" s="19"/>
      <c r="C24" s="19"/>
      <c r="D24" s="46"/>
      <c r="E24" s="74" t="s">
        <v>30</v>
      </c>
      <c r="F24" s="74"/>
      <c r="G24" s="74"/>
      <c r="H24" s="47"/>
      <c r="I24" s="44"/>
      <c r="J24" s="73" t="s">
        <v>30</v>
      </c>
      <c r="K24" s="73"/>
      <c r="L24" s="73"/>
      <c r="M24" s="2"/>
    </row>
    <row r="25" spans="1:14" x14ac:dyDescent="0.2">
      <c r="B25" s="20"/>
      <c r="C25" s="5"/>
      <c r="D25" s="46"/>
      <c r="E25" s="74" t="s">
        <v>24</v>
      </c>
      <c r="F25" s="74"/>
      <c r="G25" s="74"/>
      <c r="H25" s="48"/>
      <c r="I25" s="44"/>
      <c r="J25" s="74" t="s">
        <v>24</v>
      </c>
      <c r="K25" s="74"/>
      <c r="L25" s="74"/>
      <c r="M25" s="2"/>
    </row>
    <row r="26" spans="1:14" x14ac:dyDescent="0.2">
      <c r="B26" s="20"/>
      <c r="C26" s="5"/>
      <c r="D26" s="46"/>
      <c r="E26" s="54"/>
      <c r="F26" s="54"/>
      <c r="G26" s="54"/>
      <c r="H26" s="48"/>
      <c r="I26" s="44"/>
      <c r="J26" s="54"/>
      <c r="K26" s="54"/>
      <c r="L26" s="54"/>
      <c r="M26" s="2"/>
    </row>
    <row r="27" spans="1:14" x14ac:dyDescent="0.2">
      <c r="B27" s="5"/>
      <c r="C27" s="5"/>
      <c r="E27" s="49"/>
      <c r="F27" s="49"/>
      <c r="G27" s="50"/>
      <c r="H27" s="51"/>
      <c r="I27" s="52"/>
      <c r="J27" s="52"/>
      <c r="K27" s="42"/>
      <c r="L27" s="42"/>
      <c r="M27" s="42"/>
      <c r="N27" s="42"/>
    </row>
  </sheetData>
  <mergeCells count="15">
    <mergeCell ref="J23:L23"/>
    <mergeCell ref="J24:L24"/>
    <mergeCell ref="J25:L25"/>
    <mergeCell ref="E23:G23"/>
    <mergeCell ref="E25:G25"/>
    <mergeCell ref="E24:G24"/>
    <mergeCell ref="A12:N12"/>
    <mergeCell ref="A13:N13"/>
    <mergeCell ref="A14:A15"/>
    <mergeCell ref="B14:B15"/>
    <mergeCell ref="K14:L14"/>
    <mergeCell ref="I14:J14"/>
    <mergeCell ref="C14:D14"/>
    <mergeCell ref="E14:F14"/>
    <mergeCell ref="G14:H14"/>
  </mergeCells>
  <phoneticPr fontId="5" type="noConversion"/>
  <hyperlinks>
    <hyperlink ref="D8" r:id="rId1" xr:uid="{4236237B-9DB2-48FE-9940-999F3488DF01}"/>
    <hyperlink ref="B8" r:id="rId2" xr:uid="{FD667C74-A8E0-D545-BB09-BB521E14E87A}"/>
  </hyperlinks>
  <pageMargins left="0.25" right="0.25" top="0.75" bottom="0.75" header="0.3" footer="0.3"/>
  <pageSetup paperSize="9" scale="59" fitToHeight="0" orientation="landscape" verticalDpi="300" r:id="rId3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AKT_1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Sten Karro</cp:lastModifiedBy>
  <cp:lastPrinted>2024-10-10T08:40:26Z</cp:lastPrinted>
  <dcterms:created xsi:type="dcterms:W3CDTF">2014-09-30T12:48:01Z</dcterms:created>
  <dcterms:modified xsi:type="dcterms:W3CDTF">2024-10-10T08:40:28Z</dcterms:modified>
</cp:coreProperties>
</file>